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stlepark/Documents/Documents/2020 financials/"/>
    </mc:Choice>
  </mc:AlternateContent>
  <xr:revisionPtr revIDLastSave="0" documentId="8_{D965D5A8-9565-184C-B3A2-FC0CC13C0221}" xr6:coauthVersionLast="36" xr6:coauthVersionMax="36" xr10:uidLastSave="{00000000-0000-0000-0000-000000000000}"/>
  <bookViews>
    <workbookView xWindow="120" yWindow="460" windowWidth="11600" windowHeight="144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87" i="1" l="1"/>
  <c r="G87" i="1"/>
  <c r="H80" i="1"/>
  <c r="G80" i="1"/>
  <c r="H74" i="1"/>
  <c r="H75" i="1" s="1"/>
  <c r="G74" i="1"/>
  <c r="G75" i="1" s="1"/>
  <c r="H66" i="1"/>
  <c r="H76" i="1" s="1"/>
  <c r="H81" i="1" s="1"/>
  <c r="H88" i="1" s="1"/>
  <c r="G66" i="1"/>
  <c r="G76" i="1" s="1"/>
  <c r="G81" i="1" s="1"/>
  <c r="G88" i="1" s="1"/>
  <c r="H58" i="1"/>
  <c r="G58" i="1"/>
  <c r="H53" i="1"/>
  <c r="G53" i="1"/>
  <c r="H50" i="1"/>
  <c r="G50" i="1"/>
  <c r="H46" i="1"/>
  <c r="G46" i="1"/>
  <c r="H42" i="1"/>
  <c r="G42" i="1"/>
  <c r="H38" i="1"/>
  <c r="G38" i="1"/>
  <c r="H34" i="1"/>
  <c r="G34" i="1"/>
  <c r="H30" i="1"/>
  <c r="H59" i="1" s="1"/>
  <c r="G30" i="1"/>
  <c r="G59" i="1" s="1"/>
  <c r="H24" i="1"/>
  <c r="G24" i="1"/>
  <c r="H16" i="1"/>
  <c r="H21" i="1" s="1"/>
  <c r="H25" i="1" s="1"/>
  <c r="G16" i="1"/>
  <c r="G21" i="1" s="1"/>
  <c r="G25" i="1" s="1"/>
  <c r="G60" i="1" s="1"/>
  <c r="H60" i="1" l="1"/>
</calcChain>
</file>

<file path=xl/sharedStrings.xml><?xml version="1.0" encoding="utf-8"?>
<sst xmlns="http://schemas.openxmlformats.org/spreadsheetml/2006/main" count="89" uniqueCount="89">
  <si>
    <t>Castle Park Association</t>
  </si>
  <si>
    <t>03/04/21</t>
  </si>
  <si>
    <t>Monthly Balance Sheet</t>
  </si>
  <si>
    <t>As of December 31, 2020</t>
  </si>
  <si>
    <t>Dec 31, '20</t>
  </si>
  <si>
    <t>Dec 31, '19</t>
  </si>
  <si>
    <t>ASSETS</t>
  </si>
  <si>
    <t>Current Assets</t>
  </si>
  <si>
    <t>Checking/Savings</t>
  </si>
  <si>
    <t>1010 — Cash-general ckng</t>
  </si>
  <si>
    <t>1017 — Eb's Barn Fund</t>
  </si>
  <si>
    <t>1012 — Truck Savings</t>
  </si>
  <si>
    <t>1014 — Barnswallow Renovation Fund</t>
  </si>
  <si>
    <t>1015 — Cash Reserve</t>
  </si>
  <si>
    <t>1016 — Tree fund</t>
  </si>
  <si>
    <t>1010 — Cash-general ckng - Other</t>
  </si>
  <si>
    <t>Total 1010 — Cash-general ckng</t>
  </si>
  <si>
    <t>1020 — Cash-Petty</t>
  </si>
  <si>
    <t>1050 — Capital savings fund</t>
  </si>
  <si>
    <t>1070 — Playclass checking account</t>
  </si>
  <si>
    <t>1080 — Memorial Fund</t>
  </si>
  <si>
    <t>Total Checking/Savings</t>
  </si>
  <si>
    <t>Accounts Receivable</t>
  </si>
  <si>
    <t>1110 — Acct Receivable</t>
  </si>
  <si>
    <t>Total Accounts Receivable</t>
  </si>
  <si>
    <t>Total Current Assets</t>
  </si>
  <si>
    <t>Fixed Assets</t>
  </si>
  <si>
    <t>1620 — Other Buildings &amp; Grounds</t>
  </si>
  <si>
    <t>1621 — Cost-Other bldgs &amp; grds</t>
  </si>
  <si>
    <t>1622 — Acc/dep-other bldgs &amp; grds</t>
  </si>
  <si>
    <t>Total 1620 — Other Buildings &amp; Grounds</t>
  </si>
  <si>
    <t>1630 — Furniture &amp; Office equipment</t>
  </si>
  <si>
    <t>1631 — Cost-Furn &amp; office equip</t>
  </si>
  <si>
    <t>1632 — Acc/dep-furn &amp; office equip</t>
  </si>
  <si>
    <t>Total 1630 — Furniture &amp; Office equipment</t>
  </si>
  <si>
    <t>1640 — Equipment &amp; Vehicles</t>
  </si>
  <si>
    <t>1641 — Cost-Equip &amp; Vehicles</t>
  </si>
  <si>
    <t>1642 — Acc/dep-Equip&amp;Vehicles</t>
  </si>
  <si>
    <t>Total 1640 — Equipment &amp; Vehicles</t>
  </si>
  <si>
    <t>1650 — Caretakers' House</t>
  </si>
  <si>
    <t>1651 — Cost-Caretakers' House</t>
  </si>
  <si>
    <t>1652 — Acc/dep-Caretakers' House</t>
  </si>
  <si>
    <t>Total 1650 — Caretakers' House</t>
  </si>
  <si>
    <t>1660 — Tennis Courts</t>
  </si>
  <si>
    <t>1661 — Cost-Tennis ct</t>
  </si>
  <si>
    <t>1662 — Acc/dep-tennis ct</t>
  </si>
  <si>
    <t>Total 1660 — Tennis Courts</t>
  </si>
  <si>
    <t>1690 — Castle Building</t>
  </si>
  <si>
    <t>1691 — Cost-Castle Bldg</t>
  </si>
  <si>
    <t>1692 — Acc/dep-castle Bldg</t>
  </si>
  <si>
    <t>Total 1690 — Castle Building</t>
  </si>
  <si>
    <t>1710 — Lakefront Properties</t>
  </si>
  <si>
    <t>1711 — Cost-Lkfrt prop</t>
  </si>
  <si>
    <t>Total 1710 — Lakefront Properties</t>
  </si>
  <si>
    <t>1900 — Land</t>
  </si>
  <si>
    <t>1610 — Pool</t>
  </si>
  <si>
    <t>1611 — Cost-Pool</t>
  </si>
  <si>
    <t>1612 — Acc/dep-Pool</t>
  </si>
  <si>
    <t>Total 1610 — Pool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</si>
  <si>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</si>
  <si>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</si>
  <si>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</si>
  <si>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</si>
  <si>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</si>
  <si>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</si>
  <si>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2050 — Accts Payable</t>
  </si>
  <si>
    <t>Total Accounts Payable</t>
  </si>
  <si>
    <t>Other Current Liabilities</t>
  </si>
  <si>
    <t>2100 — Payroll Liabilities</t>
  </si>
  <si>
    <t>2110 — Federal Withholding</t>
  </si>
  <si>
    <t>2140 — State inc tx</t>
  </si>
  <si>
    <t>2150 — State unemplymnt</t>
  </si>
  <si>
    <t>2160 — Federal Unemployment</t>
  </si>
  <si>
    <t>2210 — HRA</t>
  </si>
  <si>
    <t>Total 2100 — Payroll Liabilities</t>
  </si>
  <si>
    <t>Total Other Current Liabilities</t>
  </si>
  <si>
    <t>Total Current Liabilities</t>
  </si>
  <si>
    <t>Long Term Liabilities</t>
  </si>
  <si>
    <t>2221 — Bond Offering-Payable</t>
  </si>
  <si>
    <t>2400 — Accrued Int Payable</t>
  </si>
  <si>
    <t>Total Long Term Liabilities</t>
  </si>
  <si>
    <t>Total Liabilities</t>
  </si>
  <si>
    <t>Equity</t>
  </si>
  <si>
    <t>3000 — Opening Bal Equity</t>
  </si>
  <si>
    <t>3900 — Fund Equity</t>
  </si>
  <si>
    <t>3901 — Fund equity with adjustments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</si>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</sst>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0"/>
  </numFmts>
  <fonts count="12">
    <font>
      <sz val="9"/>
      <color rgb="FF000000"/>
      <name val="ArialMT"/>
      <family val="2"/>
    </font>
    <font>
      <sz val="9"/>
      <color rgb="FF000000"/>
      <name val="ArialMT"/>
      <family val="2"/>
    </font>
    <font>
      <sz val="9"/>
      <color rgb="FF000000"/>
      <name val="ArialMT"/>
      <family val="2"/>
    </font>
    <font>
      <sz val="9"/>
      <color rgb="FF000000"/>
      <name val="ArialMT"/>
      <family val="2"/>
    </font>
    <font>
      <sz val="11"/>
      <color rgb="FF000080"/>
      <name val="ArialMT"/>
      <family val="2"/>
    </font>
    <font>
      <sz val="11"/>
      <color rgb="FF000080"/>
      <name val="ArialMT"/>
      <family val="2"/>
    </font>
    <font>
      <sz val="11"/>
      <color rgb="FF000080"/>
      <name val="ArialMT"/>
      <family val="2"/>
    </font>
    <font>
      <sz val="9"/>
      <color rgb="FF000080"/>
      <name val="ArialMT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164" fontId="0" fillId="0" borderId="0"/>
    <xf numFmtId="0" fontId="11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9" fillId="0" borderId="3" applyNumberFormat="0" applyFill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4" fillId="0" borderId="0" xfId="0" applyFont="1"/>
    <xf numFmtId="164" fontId="7" fillId="0" borderId="0" xfId="6" applyAlignment="1">
      <alignment horizontal="right"/>
    </xf>
    <xf numFmtId="164" fontId="5" fillId="0" borderId="0" xfId="4"/>
    <xf numFmtId="164" fontId="6" fillId="0" borderId="0" xfId="5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7">
    <cellStyle name="Good" xfId="1" builtinId="26"/>
    <cellStyle name="Heading 1" xfId="4" builtinId="16"/>
    <cellStyle name="Heading 3" xfId="3" builtinId="18"/>
    <cellStyle name="Heading 4" xfId="2" builtinId="19"/>
    <cellStyle name="Normal" xfId="0" builtinId="0"/>
    <cellStyle name="Percent" xfId="6" builtinId="5"/>
    <cellStyle name="Title" xfId="5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topLeftCell="A59" workbookViewId="0"/>
  </sheetViews>
  <sheetFormatPr baseColWidth="10" defaultColWidth="9" defaultRowHeight="14"/>
  <cols>
    <col min="1" max="5" width="2" bestFit="1" customWidth="1"/>
    <col min="6" max="6" width="27.3984375" bestFit="1" customWidth="1"/>
    <col min="7" max="7" width="10.3984375" customWidth="1"/>
    <col min="8" max="8" width="12.796875" customWidth="1"/>
  </cols>
  <sheetData>
    <row r="1" spans="1:8">
      <c r="A1" t="s">
        <v>0</v>
      </c>
    </row>
    <row r="2" spans="1:8">
      <c r="A2" s="2" t="s">
        <v>2</v>
      </c>
      <c r="H2" s="1" t="s">
        <v>1</v>
      </c>
    </row>
    <row r="3" spans="1:8">
      <c r="A3" s="3" t="s">
        <v>3</v>
      </c>
    </row>
    <row r="5" spans="1:8">
      <c r="G5" s="4" t="s">
        <v>4</v>
      </c>
      <c r="H5" s="4" t="s">
        <v>5</v>
      </c>
    </row>
    <row r="6" spans="1:8">
      <c r="A6" s="5" t="s">
        <v>6</v>
      </c>
    </row>
    <row r="7" spans="1:8">
      <c r="B7" s="5" t="s">
        <v>7</v>
      </c>
    </row>
    <row r="8" spans="1:8">
      <c r="C8" s="5" t="s">
        <v>8</v>
      </c>
    </row>
    <row r="9" spans="1:8">
      <c r="D9" s="5" t="s">
        <v>9</v>
      </c>
    </row>
    <row r="10" spans="1:8">
      <c r="E10" s="5" t="s">
        <v>10</v>
      </c>
      <c r="G10" s="6">
        <v>5</v>
      </c>
      <c r="H10" s="6">
        <v>11897</v>
      </c>
    </row>
    <row r="11" spans="1:8">
      <c r="E11" s="5" t="s">
        <v>11</v>
      </c>
      <c r="G11" s="6">
        <v>14000</v>
      </c>
      <c r="H11" s="6">
        <v>7000</v>
      </c>
    </row>
    <row r="12" spans="1:8">
      <c r="E12" s="5" t="s">
        <v>12</v>
      </c>
      <c r="G12" s="6">
        <v>3650</v>
      </c>
      <c r="H12" s="6">
        <v>0</v>
      </c>
    </row>
    <row r="13" spans="1:8">
      <c r="E13" s="5" t="s">
        <v>13</v>
      </c>
      <c r="G13" s="6">
        <v>30000</v>
      </c>
      <c r="H13" s="6">
        <v>30000</v>
      </c>
    </row>
    <row r="14" spans="1:8">
      <c r="E14" s="5" t="s">
        <v>14</v>
      </c>
      <c r="G14" s="6">
        <v>196</v>
      </c>
      <c r="H14" s="6">
        <v>242</v>
      </c>
    </row>
    <row r="15" spans="1:8">
      <c r="E15" s="5" t="s">
        <v>15</v>
      </c>
      <c r="G15" s="7">
        <v>47575</v>
      </c>
      <c r="H15" s="7">
        <v>53051</v>
      </c>
    </row>
    <row r="16" spans="1:8">
      <c r="D16" s="5" t="s">
        <v>16</v>
      </c>
      <c r="G16" s="6">
        <f>ROUND(SUM(G9:G15),5)</f>
        <v>95426</v>
      </c>
      <c r="H16" s="6">
        <f>ROUND(SUM(H9:H15),5)</f>
        <v>102190</v>
      </c>
    </row>
    <row r="17" spans="2:8">
      <c r="D17" s="5" t="s">
        <v>17</v>
      </c>
      <c r="G17" s="6">
        <v>300</v>
      </c>
      <c r="H17" s="6">
        <v>800</v>
      </c>
    </row>
    <row r="18" spans="2:8">
      <c r="D18" s="5" t="s">
        <v>18</v>
      </c>
      <c r="G18" s="6">
        <v>82044</v>
      </c>
      <c r="H18" s="6">
        <v>72008</v>
      </c>
    </row>
    <row r="19" spans="2:8">
      <c r="D19" s="5" t="s">
        <v>19</v>
      </c>
      <c r="G19" s="6">
        <v>1886</v>
      </c>
      <c r="H19" s="6">
        <v>1886</v>
      </c>
    </row>
    <row r="20" spans="2:8">
      <c r="D20" s="5" t="s">
        <v>20</v>
      </c>
      <c r="G20" s="7">
        <v>18226</v>
      </c>
      <c r="H20" s="7">
        <v>22622</v>
      </c>
    </row>
    <row r="21" spans="2:8">
      <c r="C21" s="5" t="s">
        <v>21</v>
      </c>
      <c r="G21" s="6">
        <f>ROUND(G8+SUM(G16:G20),5)</f>
        <v>197882</v>
      </c>
      <c r="H21" s="6">
        <f>ROUND(H8+SUM(H16:H20),5)</f>
        <v>199506</v>
      </c>
    </row>
    <row r="22" spans="2:8">
      <c r="C22" s="5" t="s">
        <v>22</v>
      </c>
    </row>
    <row r="23" spans="2:8">
      <c r="D23" s="5" t="s">
        <v>23</v>
      </c>
      <c r="G23" s="7">
        <v>8080</v>
      </c>
      <c r="H23" s="7">
        <v>-98</v>
      </c>
    </row>
    <row r="24" spans="2:8">
      <c r="C24" s="5" t="s">
        <v>24</v>
      </c>
      <c r="G24" s="7">
        <f>ROUND(SUM(G22:G23),5)</f>
        <v>8080</v>
      </c>
      <c r="H24" s="7">
        <f>ROUND(SUM(H22:H23),5)</f>
        <v>-98</v>
      </c>
    </row>
    <row r="25" spans="2:8">
      <c r="B25" s="5" t="s">
        <v>25</v>
      </c>
      <c r="G25" s="6">
        <f>ROUND(G7+G21+G24,5)</f>
        <v>205962</v>
      </c>
      <c r="H25" s="6">
        <f>ROUND(H7+H21+H24,5)</f>
        <v>199408</v>
      </c>
    </row>
    <row r="26" spans="2:8">
      <c r="B26" s="5" t="s">
        <v>26</v>
      </c>
    </row>
    <row r="27" spans="2:8">
      <c r="C27" s="5" t="s">
        <v>27</v>
      </c>
    </row>
    <row r="28" spans="2:8">
      <c r="D28" s="5" t="s">
        <v>28</v>
      </c>
      <c r="G28" s="6">
        <v>703751</v>
      </c>
      <c r="H28" s="6">
        <v>703751</v>
      </c>
    </row>
    <row r="29" spans="2:8">
      <c r="D29" s="5" t="s">
        <v>29</v>
      </c>
      <c r="G29" s="7">
        <v>-112416</v>
      </c>
      <c r="H29" s="7">
        <v>-112416</v>
      </c>
    </row>
    <row r="30" spans="2:8">
      <c r="C30" s="5" t="s">
        <v>30</v>
      </c>
      <c r="G30" s="6">
        <f>ROUND(SUM(G27:G29),5)</f>
        <v>591335</v>
      </c>
      <c r="H30" s="6">
        <f>ROUND(SUM(H27:H29),5)</f>
        <v>591335</v>
      </c>
    </row>
    <row r="31" spans="2:8">
      <c r="C31" s="5" t="s">
        <v>31</v>
      </c>
    </row>
    <row r="32" spans="2:8">
      <c r="D32" s="5" t="s">
        <v>32</v>
      </c>
      <c r="G32" s="6">
        <v>62264</v>
      </c>
      <c r="H32" s="6">
        <v>62264</v>
      </c>
    </row>
    <row r="33" spans="3:8">
      <c r="D33" s="5" t="s">
        <v>33</v>
      </c>
      <c r="G33" s="7">
        <v>-75361</v>
      </c>
      <c r="H33" s="7">
        <v>-75361</v>
      </c>
    </row>
    <row r="34" spans="3:8">
      <c r="C34" s="5" t="s">
        <v>34</v>
      </c>
      <c r="G34" s="6">
        <f>ROUND(SUM(G31:G33),5)</f>
        <v>-13097</v>
      </c>
      <c r="H34" s="6">
        <f>ROUND(SUM(H31:H33),5)</f>
        <v>-13097</v>
      </c>
    </row>
    <row r="35" spans="3:8">
      <c r="C35" s="5" t="s">
        <v>35</v>
      </c>
    </row>
    <row r="36" spans="3:8">
      <c r="D36" s="5" t="s">
        <v>36</v>
      </c>
      <c r="G36" s="6">
        <v>99974</v>
      </c>
      <c r="H36" s="6">
        <v>99974</v>
      </c>
    </row>
    <row r="37" spans="3:8">
      <c r="D37" s="5" t="s">
        <v>37</v>
      </c>
      <c r="G37" s="7">
        <v>-74458</v>
      </c>
      <c r="H37" s="7">
        <v>-74458</v>
      </c>
    </row>
    <row r="38" spans="3:8">
      <c r="C38" s="5" t="s">
        <v>38</v>
      </c>
      <c r="G38" s="6">
        <f>ROUND(SUM(G35:G37),5)</f>
        <v>25516</v>
      </c>
      <c r="H38" s="6">
        <f>ROUND(SUM(H35:H37),5)</f>
        <v>25516</v>
      </c>
    </row>
    <row r="39" spans="3:8">
      <c r="C39" s="5" t="s">
        <v>39</v>
      </c>
    </row>
    <row r="40" spans="3:8">
      <c r="D40" s="5" t="s">
        <v>40</v>
      </c>
      <c r="G40" s="6">
        <v>178727</v>
      </c>
      <c r="H40" s="6">
        <v>178727</v>
      </c>
    </row>
    <row r="41" spans="3:8">
      <c r="D41" s="5" t="s">
        <v>41</v>
      </c>
      <c r="G41" s="7">
        <v>-119655</v>
      </c>
      <c r="H41" s="7">
        <v>-119655</v>
      </c>
    </row>
    <row r="42" spans="3:8">
      <c r="C42" s="5" t="s">
        <v>42</v>
      </c>
      <c r="G42" s="6">
        <f>ROUND(SUM(G39:G41),5)</f>
        <v>59072</v>
      </c>
      <c r="H42" s="6">
        <f>ROUND(SUM(H39:H41),5)</f>
        <v>59072</v>
      </c>
    </row>
    <row r="43" spans="3:8">
      <c r="C43" s="5" t="s">
        <v>43</v>
      </c>
    </row>
    <row r="44" spans="3:8">
      <c r="D44" s="5" t="s">
        <v>44</v>
      </c>
      <c r="G44" s="6">
        <v>238394</v>
      </c>
      <c r="H44" s="6">
        <v>238394</v>
      </c>
    </row>
    <row r="45" spans="3:8">
      <c r="D45" s="5" t="s">
        <v>45</v>
      </c>
      <c r="G45" s="7">
        <v>-117655</v>
      </c>
      <c r="H45" s="7">
        <v>-117655</v>
      </c>
    </row>
    <row r="46" spans="3:8">
      <c r="C46" s="5" t="s">
        <v>46</v>
      </c>
      <c r="G46" s="6">
        <f>ROUND(SUM(G43:G45),5)</f>
        <v>120739</v>
      </c>
      <c r="H46" s="6">
        <f>ROUND(SUM(H43:H45),5)</f>
        <v>120739</v>
      </c>
    </row>
    <row r="47" spans="3:8">
      <c r="C47" s="5" t="s">
        <v>47</v>
      </c>
    </row>
    <row r="48" spans="3:8">
      <c r="D48" s="5" t="s">
        <v>48</v>
      </c>
      <c r="G48" s="6">
        <v>428362</v>
      </c>
      <c r="H48" s="6">
        <v>428362</v>
      </c>
    </row>
    <row r="49" spans="1:8">
      <c r="D49" s="5" t="s">
        <v>49</v>
      </c>
      <c r="G49" s="7">
        <v>-345287</v>
      </c>
      <c r="H49" s="7">
        <v>-345287</v>
      </c>
    </row>
    <row r="50" spans="1:8">
      <c r="C50" s="5" t="s">
        <v>50</v>
      </c>
      <c r="G50" s="6">
        <f>ROUND(SUM(G47:G49),5)</f>
        <v>83075</v>
      </c>
      <c r="H50" s="6">
        <f>ROUND(SUM(H47:H49),5)</f>
        <v>83075</v>
      </c>
    </row>
    <row r="51" spans="1:8">
      <c r="C51" s="5" t="s">
        <v>51</v>
      </c>
    </row>
    <row r="52" spans="1:8">
      <c r="D52" s="5" t="s">
        <v>52</v>
      </c>
      <c r="G52" s="7">
        <v>309610</v>
      </c>
      <c r="H52" s="7">
        <v>309610</v>
      </c>
    </row>
    <row r="53" spans="1:8">
      <c r="C53" s="5" t="s">
        <v>53</v>
      </c>
      <c r="G53" s="6">
        <f>ROUND(SUM(G51:G52),5)</f>
        <v>309610</v>
      </c>
      <c r="H53" s="6">
        <f>ROUND(SUM(H51:H52),5)</f>
        <v>309610</v>
      </c>
    </row>
    <row r="54" spans="1:8">
      <c r="C54" s="5" t="s">
        <v>54</v>
      </c>
      <c r="G54" s="6">
        <v>260000</v>
      </c>
      <c r="H54" s="6">
        <v>260000</v>
      </c>
    </row>
    <row r="55" spans="1:8">
      <c r="C55" s="5" t="s">
        <v>55</v>
      </c>
    </row>
    <row r="56" spans="1:8">
      <c r="D56" s="5" t="s">
        <v>56</v>
      </c>
      <c r="G56" s="6">
        <v>251134</v>
      </c>
      <c r="H56" s="6">
        <v>251134</v>
      </c>
    </row>
    <row r="57" spans="1:8">
      <c r="D57" s="5" t="s">
        <v>57</v>
      </c>
      <c r="G57" s="7">
        <v>-113401</v>
      </c>
      <c r="H57" s="7">
        <v>-113401</v>
      </c>
    </row>
    <row r="58" spans="1:8">
      <c r="C58" s="5" t="s">
        <v>58</v>
      </c>
      <c r="G58" s="7">
        <f>ROUND(SUM(G55:G57),5)</f>
        <v>137733</v>
      </c>
      <c r="H58" s="7">
        <f>ROUND(SUM(H55:H57),5)</f>
        <v>137733</v>
      </c>
    </row>
    <row r="59" spans="1:8">
      <c r="B59" s="5" t="s">
        <v>59</v>
      </c>
      <c r="G59" s="7">
        <f>ROUND(G26+G30+G34+G38+G42+G46+G50+SUM(G53:G54)+G58,5)</f>
        <v>1573983</v>
      </c>
      <c r="H59" s="7">
        <f>ROUND(H26+H30+H34+H38+H42+H46+H50+SUM(H53:H54)+H58,5)</f>
        <v>1573983</v>
      </c>
    </row>
    <row r="60" spans="1:8">
      <c r="A60" s="5" t="s">
        <v>60</v>
      </c>
      <c r="G60" s="8">
        <f>ROUND(G6+G25+G59,5)</f>
        <v>1779945</v>
      </c>
      <c r="H60" s="8">
        <f>ROUND(H6+H25+H59,5)</f>
        <v>1773391</v>
      </c>
    </row>
    <row r="61" spans="1:8">
      <c r="A61" s="5" t="s">
        <v>61</v>
      </c>
    </row>
    <row r="62" spans="1:8">
      <c r="B62" s="5" t="s">
        <v>62</v>
      </c>
    </row>
    <row r="63" spans="1:8">
      <c r="C63" s="5" t="s">
        <v>63</v>
      </c>
    </row>
    <row r="64" spans="1:8">
      <c r="D64" s="5" t="s">
        <v>64</v>
      </c>
    </row>
    <row r="65" spans="3:8">
      <c r="E65" s="5" t="s">
        <v>65</v>
      </c>
      <c r="G65" s="7">
        <v>0</v>
      </c>
      <c r="H65" s="7">
        <v>-1109</v>
      </c>
    </row>
    <row r="66" spans="3:8">
      <c r="D66" s="5" t="s">
        <v>66</v>
      </c>
      <c r="G66" s="6">
        <f>ROUND(SUM(G64:G65),5)</f>
        <v>0</v>
      </c>
      <c r="H66" s="6">
        <f>ROUND(SUM(H64:H65),5)</f>
        <v>-1109</v>
      </c>
    </row>
    <row r="67" spans="3:8">
      <c r="D67" s="5" t="s">
        <v>67</v>
      </c>
    </row>
    <row r="68" spans="3:8">
      <c r="E68" s="5" t="s">
        <v>68</v>
      </c>
    </row>
    <row r="69" spans="3:8">
      <c r="F69" s="5" t="s">
        <v>69</v>
      </c>
      <c r="G69" s="6">
        <v>5845</v>
      </c>
      <c r="H69" s="6">
        <v>4984</v>
      </c>
    </row>
    <row r="70" spans="3:8">
      <c r="F70" s="5" t="s">
        <v>70</v>
      </c>
      <c r="G70" s="6">
        <v>1800</v>
      </c>
      <c r="H70" s="6">
        <v>1819</v>
      </c>
    </row>
    <row r="71" spans="3:8">
      <c r="F71" s="5" t="s">
        <v>71</v>
      </c>
      <c r="G71" s="6">
        <v>1</v>
      </c>
      <c r="H71" s="6">
        <v>21</v>
      </c>
    </row>
    <row r="72" spans="3:8">
      <c r="F72" s="5" t="s">
        <v>72</v>
      </c>
      <c r="G72" s="6">
        <v>316</v>
      </c>
      <c r="H72" s="6">
        <v>329</v>
      </c>
    </row>
    <row r="73" spans="3:8">
      <c r="F73" s="5" t="s">
        <v>73</v>
      </c>
      <c r="G73" s="7">
        <v>1853</v>
      </c>
      <c r="H73" s="7">
        <v>2085</v>
      </c>
    </row>
    <row r="74" spans="3:8">
      <c r="E74" s="5" t="s">
        <v>74</v>
      </c>
      <c r="G74" s="7">
        <f>ROUND(SUM(G68:G73),5)</f>
        <v>9815</v>
      </c>
      <c r="H74" s="7">
        <f>ROUND(SUM(H68:H73),5)</f>
        <v>9238</v>
      </c>
    </row>
    <row r="75" spans="3:8">
      <c r="D75" s="5" t="s">
        <v>75</v>
      </c>
      <c r="G75" s="7">
        <f>ROUND(G67+G74,5)</f>
        <v>9815</v>
      </c>
      <c r="H75" s="7">
        <f>ROUND(H67+H74,5)</f>
        <v>9238</v>
      </c>
    </row>
    <row r="76" spans="3:8">
      <c r="C76" s="5" t="s">
        <v>76</v>
      </c>
      <c r="G76" s="6">
        <f>ROUND(G63+G66+G75,5)</f>
        <v>9815</v>
      </c>
      <c r="H76" s="6">
        <f>ROUND(H63+H66+H75,5)</f>
        <v>8129</v>
      </c>
    </row>
    <row r="77" spans="3:8">
      <c r="C77" s="5" t="s">
        <v>77</v>
      </c>
    </row>
    <row r="78" spans="3:8">
      <c r="D78" s="5" t="s">
        <v>78</v>
      </c>
      <c r="G78" s="6">
        <v>182925</v>
      </c>
      <c r="H78" s="6">
        <v>206064</v>
      </c>
    </row>
    <row r="79" spans="3:8">
      <c r="D79" s="5" t="s">
        <v>79</v>
      </c>
      <c r="G79" s="7">
        <v>524</v>
      </c>
      <c r="H79" s="7">
        <v>524</v>
      </c>
    </row>
    <row r="80" spans="3:8">
      <c r="C80" s="5" t="s">
        <v>80</v>
      </c>
      <c r="G80" s="7">
        <f>ROUND(SUM(G77:G79),5)</f>
        <v>183449</v>
      </c>
      <c r="H80" s="7">
        <f>ROUND(SUM(H77:H79),5)</f>
        <v>206588</v>
      </c>
    </row>
    <row r="81" spans="1:8">
      <c r="B81" s="5" t="s">
        <v>81</v>
      </c>
      <c r="G81" s="6">
        <f>ROUND(G62+G76+G80,5)</f>
        <v>193264</v>
      </c>
      <c r="H81" s="6">
        <f>ROUND(H62+H76+H80,5)</f>
        <v>214717</v>
      </c>
    </row>
    <row r="82" spans="1:8">
      <c r="B82" s="5" t="s">
        <v>82</v>
      </c>
    </row>
    <row r="83" spans="1:8">
      <c r="C83" s="5" t="s">
        <v>83</v>
      </c>
      <c r="G83" s="6">
        <v>0</v>
      </c>
      <c r="H83" s="6">
        <v>0</v>
      </c>
    </row>
    <row r="84" spans="1:8">
      <c r="C84" s="5" t="s">
        <v>84</v>
      </c>
      <c r="G84" s="6">
        <v>360432</v>
      </c>
      <c r="H84" s="6">
        <v>48886</v>
      </c>
    </row>
    <row r="85" spans="1:8">
      <c r="C85" s="5" t="s">
        <v>85</v>
      </c>
      <c r="G85" s="6">
        <v>1198240</v>
      </c>
      <c r="H85" s="6">
        <v>1198240</v>
      </c>
    </row>
    <row r="86" spans="1:8">
      <c r="C86" s="5" t="s">
        <v>86</v>
      </c>
      <c r="G86" s="7">
        <v>28008</v>
      </c>
      <c r="H86" s="7">
        <v>311546</v>
      </c>
    </row>
    <row r="87" spans="1:8">
      <c r="B87" s="5" t="s">
        <v>87</v>
      </c>
      <c r="G87" s="7">
        <f>ROUND(SUM(G82:G86),5)</f>
        <v>1586680</v>
      </c>
      <c r="H87" s="7">
        <f>ROUND(SUM(H82:H86),5)</f>
        <v>1558672</v>
      </c>
    </row>
    <row r="88" spans="1:8">
      <c r="A88" s="5" t="s">
        <v>88</v>
      </c>
      <c r="G88" s="8">
        <f>ROUND(G61+G81+G87,5)</f>
        <v>1779944</v>
      </c>
      <c r="H88" s="8">
        <f>ROUND(H61+H81+H87,5)</f>
        <v>1773389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2019</dc:creator>
  <cp:lastModifiedBy>Bonnie Lawson</cp:lastModifiedBy>
  <dcterms:created xsi:type="dcterms:W3CDTF">2021-03-04T18:33:07Z</dcterms:created>
  <dcterms:modified xsi:type="dcterms:W3CDTF">2021-03-04T18:33:58Z</dcterms:modified>
</cp:coreProperties>
</file>